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7795" windowHeight="115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7" i="1" l="1"/>
  <c r="J18" i="1"/>
  <c r="J16" i="1"/>
  <c r="J15" i="1"/>
  <c r="I17" i="1"/>
  <c r="I18" i="1"/>
  <c r="I16" i="1"/>
  <c r="I15" i="1"/>
  <c r="C20" i="1" l="1"/>
  <c r="D16" i="1"/>
  <c r="D17" i="1"/>
  <c r="D18" i="1"/>
  <c r="D15" i="1"/>
  <c r="F10" i="1" l="1"/>
  <c r="F11" i="1" s="1"/>
  <c r="C21" i="1"/>
  <c r="C23" i="1" l="1"/>
  <c r="C22" i="1"/>
</calcChain>
</file>

<file path=xl/sharedStrings.xml><?xml version="1.0" encoding="utf-8"?>
<sst xmlns="http://schemas.openxmlformats.org/spreadsheetml/2006/main" count="27" uniqueCount="27">
  <si>
    <t xml:space="preserve"> Сумма ДС  в портфеле с учетом плановой позиции, руб</t>
  </si>
  <si>
    <t>Стоимость ликвидных ЦБ  в составе портфеля с учетом плановой позиции, руб</t>
  </si>
  <si>
    <t>Стоимость портфеля с учетом ликвидных ЦБ, руб</t>
  </si>
  <si>
    <t>Наименование   ЦБ</t>
  </si>
  <si>
    <t>Цена последней сделки</t>
  </si>
  <si>
    <t>Количеств ЦБ       с учетом плановой позиции</t>
  </si>
  <si>
    <t>Наименование клиента:</t>
  </si>
  <si>
    <t>Сведения о размерах начальной и минимальной маржи</t>
  </si>
  <si>
    <t>Стоимость ЦБ по цене последней сделки, руб</t>
  </si>
  <si>
    <t>Размер  маржи по ЦБ с учетом начальной ставки риска</t>
  </si>
  <si>
    <t>Test</t>
  </si>
  <si>
    <t>Лукойл-во-ао</t>
  </si>
  <si>
    <t>ГМК НорНик-во-ао</t>
  </si>
  <si>
    <t>Газпром-ао</t>
  </si>
  <si>
    <t>Интер РАО ЕЭС - в3-ао</t>
  </si>
  <si>
    <t>Размер  маржи по ЦБ с учетом минимальной ставки риска</t>
  </si>
  <si>
    <t>Начальная ставка риска понижения цены 
(Long)</t>
  </si>
  <si>
    <t>Начальная ставка риска повышения цены 
(Short)</t>
  </si>
  <si>
    <t>Минимальная ставка риска понижения цены
(Long)</t>
  </si>
  <si>
    <t>Минимальная ставка риска повышения цены
(Short)</t>
  </si>
  <si>
    <t>Договор на брокерское обслуживание:</t>
  </si>
  <si>
    <t>Дата отчета:</t>
  </si>
  <si>
    <t>XXXXX от 09.06.2012</t>
  </si>
  <si>
    <t>Требования</t>
  </si>
  <si>
    <t>Уровень достаточности средств</t>
  </si>
  <si>
    <r>
      <t xml:space="preserve">Размер начальной  маржи,  </t>
    </r>
    <r>
      <rPr>
        <b/>
        <sz val="11"/>
        <color theme="1"/>
        <rFont val="Arial"/>
        <family val="2"/>
        <charset val="204"/>
      </rPr>
      <t>Мо</t>
    </r>
  </si>
  <si>
    <r>
      <t xml:space="preserve">Размер минимальной маржи,  </t>
    </r>
    <r>
      <rPr>
        <b/>
        <sz val="11"/>
        <color theme="1"/>
        <rFont val="Arial"/>
        <family val="2"/>
        <charset val="204"/>
      </rPr>
      <t>Мх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</si>
</sst>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"/>
    <numFmt numFmtId="165" formatCode="0.000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0" fontId="4" fillId="0" borderId="0" xfId="0" applyFont="1"/>
    <xf numFmtId="0" fontId="6" fillId="0" borderId="2" xfId="0" applyFont="1" applyBorder="1" applyAlignment="1">
      <alignment vertical="center"/>
    </xf>
    <xf numFmtId="0" fontId="4" fillId="0" borderId="0" xfId="0" applyFont="1" applyBorder="1"/>
    <xf numFmtId="0" fontId="4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0" borderId="1" xfId="0" applyFont="1" applyBorder="1"/>
    <xf numFmtId="4" fontId="4" fillId="0" borderId="3" xfId="0" applyNumberFormat="1" applyFont="1" applyBorder="1" applyAlignment="1">
      <alignment horizontal="right" wrapText="1"/>
    </xf>
    <xf numFmtId="4" fontId="4" fillId="0" borderId="1" xfId="0" applyNumberFormat="1" applyFont="1" applyBorder="1"/>
    <xf numFmtId="0" fontId="4" fillId="0" borderId="4" xfId="0" applyFont="1" applyFill="1" applyBorder="1" applyAlignment="1">
      <alignment horizontal="center" vertical="center"/>
    </xf>
    <xf numFmtId="165" fontId="4" fillId="0" borderId="1" xfId="0" applyNumberFormat="1" applyFont="1" applyBorder="1"/>
    <xf numFmtId="0" fontId="4" fillId="0" borderId="4" xfId="0" applyFont="1" applyFill="1" applyBorder="1"/>
    <xf numFmtId="0" fontId="4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 wrapText="1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6" fillId="2" borderId="1" xfId="0" applyFont="1" applyFill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4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4005F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717176</xdr:colOff>
      <xdr:row>2</xdr:row>
      <xdr:rowOff>0</xdr:rowOff>
    </xdr:from>
    <xdr:to>
      <xdr:col>14</xdr:col>
      <xdr:colOff>180974</xdr:colOff>
      <xdr:row>5</xdr:row>
      <xdr:rowOff>38101</xdr:rowOff>
    </xdr:to>
    <xdr:sp macro="" textlink="">
      <xdr:nvSpPr>
        <xdr:cNvPr id="2" name="Скругленная прямоугольная выноска 1"/>
        <xdr:cNvSpPr/>
      </xdr:nvSpPr>
      <xdr:spPr>
        <a:xfrm>
          <a:off x="9457764" y="425824"/>
          <a:ext cx="4943475" cy="788895"/>
        </a:xfrm>
        <a:prstGeom prst="wedgeRoundRectCallout">
          <a:avLst>
            <a:gd name="adj1" fmla="val -83643"/>
            <a:gd name="adj2" fmla="val 120034"/>
            <a:gd name="adj3" fmla="val 16667"/>
          </a:avLst>
        </a:prstGeom>
        <a:solidFill>
          <a:schemeClr val="bg1">
            <a:lumMod val="85000"/>
            <a:alpha val="5000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Сумма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ДС в портфеле  =  Остаток ДС в портфеле + ДС, которые должны поступить в портфель в результате исполнения  всех обязательств  -  ДС которые должны уйти из портфеля  клиента.</a:t>
          </a:r>
          <a:endParaRPr lang="ru-RU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933450</xdr:colOff>
      <xdr:row>6</xdr:row>
      <xdr:rowOff>133349</xdr:rowOff>
    </xdr:from>
    <xdr:to>
      <xdr:col>17</xdr:col>
      <xdr:colOff>0</xdr:colOff>
      <xdr:row>9</xdr:row>
      <xdr:rowOff>342900</xdr:rowOff>
    </xdr:to>
    <xdr:sp macro="" textlink="">
      <xdr:nvSpPr>
        <xdr:cNvPr id="4" name="Скругленная прямоугольная выноска 3"/>
        <xdr:cNvSpPr/>
      </xdr:nvSpPr>
      <xdr:spPr>
        <a:xfrm>
          <a:off x="9674038" y="1500467"/>
          <a:ext cx="6361580" cy="870698"/>
        </a:xfrm>
        <a:prstGeom prst="wedgeRoundRectCallout">
          <a:avLst>
            <a:gd name="adj1" fmla="val -80932"/>
            <a:gd name="adj2" fmla="val 27543"/>
            <a:gd name="adj3" fmla="val 16667"/>
          </a:avLst>
        </a:prstGeom>
        <a:solidFill>
          <a:schemeClr val="bg1">
            <a:lumMod val="85000"/>
            <a:alpha val="5000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Стоимость  ликвидных ЦБ =  стоимость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ликвидных ценных бумаг в  составе  портфеля + стоимость  ликвидных ЦБ, которые должны поступить в портфель в результате исполнения всех обязательств - стоимость  ликвидных ЦБ,  которые должны уйти из портфеля в результате  исполнения всех обязательств. Оценка стоимости   ЦБ  по цене последней сделки.</a:t>
          </a:r>
          <a:endParaRPr lang="ru-RU" sz="105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114299</xdr:colOff>
      <xdr:row>10</xdr:row>
      <xdr:rowOff>28575</xdr:rowOff>
    </xdr:from>
    <xdr:to>
      <xdr:col>16</xdr:col>
      <xdr:colOff>201705</xdr:colOff>
      <xdr:row>12</xdr:row>
      <xdr:rowOff>85725</xdr:rowOff>
    </xdr:to>
    <xdr:sp macro="" textlink="">
      <xdr:nvSpPr>
        <xdr:cNvPr id="5" name="Скругленная прямоугольная выноска 4"/>
        <xdr:cNvSpPr/>
      </xdr:nvSpPr>
      <xdr:spPr>
        <a:xfrm>
          <a:off x="10322858" y="2449046"/>
          <a:ext cx="5309347" cy="527797"/>
        </a:xfrm>
        <a:prstGeom prst="wedgeRoundRectCallout">
          <a:avLst>
            <a:gd name="adj1" fmla="val -100909"/>
            <a:gd name="adj2" fmla="val -42793"/>
            <a:gd name="adj3" fmla="val 16667"/>
          </a:avLst>
        </a:prstGeom>
        <a:solidFill>
          <a:schemeClr val="bg1">
            <a:lumMod val="85000"/>
            <a:alpha val="5000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Стоимость портфеля  =  Сумма ДС  в портфеле с учетом плановой позиции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+ Стоимость ликвидных ЦБ  в составе портфеля с учетом плановой позиции. </a:t>
          </a:r>
          <a:endParaRPr lang="ru-RU" sz="105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925604</xdr:colOff>
      <xdr:row>13</xdr:row>
      <xdr:rowOff>896470</xdr:rowOff>
    </xdr:from>
    <xdr:to>
      <xdr:col>9</xdr:col>
      <xdr:colOff>49304</xdr:colOff>
      <xdr:row>18</xdr:row>
      <xdr:rowOff>70038</xdr:rowOff>
    </xdr:to>
    <xdr:sp macro="" textlink="">
      <xdr:nvSpPr>
        <xdr:cNvPr id="7" name="Скругленный прямоугольник 6"/>
        <xdr:cNvSpPr/>
      </xdr:nvSpPr>
      <xdr:spPr>
        <a:xfrm>
          <a:off x="8713692" y="3966882"/>
          <a:ext cx="1544171" cy="899274"/>
        </a:xfrm>
        <a:prstGeom prst="roundRect">
          <a:avLst/>
        </a:prstGeom>
        <a:solidFill>
          <a:schemeClr val="accent1">
            <a:alpha val="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65553</xdr:colOff>
      <xdr:row>13</xdr:row>
      <xdr:rowOff>897593</xdr:rowOff>
    </xdr:from>
    <xdr:to>
      <xdr:col>10</xdr:col>
      <xdr:colOff>17928</xdr:colOff>
      <xdr:row>18</xdr:row>
      <xdr:rowOff>56029</xdr:rowOff>
    </xdr:to>
    <xdr:sp macro="" textlink="">
      <xdr:nvSpPr>
        <xdr:cNvPr id="8" name="Скругленный прямоугольник 7"/>
        <xdr:cNvSpPr/>
      </xdr:nvSpPr>
      <xdr:spPr>
        <a:xfrm>
          <a:off x="10274112" y="3968005"/>
          <a:ext cx="1543610" cy="884142"/>
        </a:xfrm>
        <a:prstGeom prst="roundRect">
          <a:avLst/>
        </a:prstGeom>
        <a:solidFill>
          <a:schemeClr val="accent1">
            <a:alpha val="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188818</xdr:colOff>
      <xdr:row>13</xdr:row>
      <xdr:rowOff>857250</xdr:rowOff>
    </xdr:from>
    <xdr:to>
      <xdr:col>19</xdr:col>
      <xdr:colOff>112619</xdr:colOff>
      <xdr:row>18</xdr:row>
      <xdr:rowOff>257735</xdr:rowOff>
    </xdr:to>
    <xdr:sp macro="" textlink="">
      <xdr:nvSpPr>
        <xdr:cNvPr id="17" name="Скругленная прямоугольная выноска 16"/>
        <xdr:cNvSpPr/>
      </xdr:nvSpPr>
      <xdr:spPr>
        <a:xfrm>
          <a:off x="12593730" y="4409515"/>
          <a:ext cx="4764742" cy="1070161"/>
        </a:xfrm>
        <a:prstGeom prst="wedgeRoundRectCallout">
          <a:avLst>
            <a:gd name="adj1" fmla="val -67825"/>
            <a:gd name="adj2" fmla="val -37241"/>
            <a:gd name="adj3" fmla="val 16667"/>
          </a:avLst>
        </a:prstGeom>
        <a:solidFill>
          <a:schemeClr val="bg1">
            <a:lumMod val="85000"/>
            <a:alpha val="5000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Размер маржи по ЦБ с учетом минимальной ставки риска =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Стоимость ЦБ по цене  последней сделке *  минимальную ставку  риска . Если  количество ЦБ  в портфеле отрицательное, то берется минимальная ставка риска повышения цены, если количество ЦБ положительное, то  берется минимальная ставка риска понижения цены.  </a:t>
          </a:r>
          <a:endParaRPr lang="ru-RU" sz="105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22412</xdr:colOff>
      <xdr:row>20</xdr:row>
      <xdr:rowOff>56030</xdr:rowOff>
    </xdr:from>
    <xdr:to>
      <xdr:col>17</xdr:col>
      <xdr:colOff>551330</xdr:colOff>
      <xdr:row>24</xdr:row>
      <xdr:rowOff>100853</xdr:rowOff>
    </xdr:to>
    <xdr:sp macro="" textlink="">
      <xdr:nvSpPr>
        <xdr:cNvPr id="18" name="Скругленная прямоугольная выноска 17"/>
        <xdr:cNvSpPr/>
      </xdr:nvSpPr>
      <xdr:spPr>
        <a:xfrm>
          <a:off x="11822206" y="5916706"/>
          <a:ext cx="4764742" cy="1131794"/>
        </a:xfrm>
        <a:prstGeom prst="wedgeRoundRectCallout">
          <a:avLst>
            <a:gd name="adj1" fmla="val -100045"/>
            <a:gd name="adj2" fmla="val -116164"/>
            <a:gd name="adj3" fmla="val 16667"/>
          </a:avLst>
        </a:prstGeom>
        <a:solidFill>
          <a:schemeClr val="bg1">
            <a:lumMod val="85000"/>
            <a:alpha val="5000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ru-RU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Размер маржи по ЦБ с учетом начальной ставки риска =</a:t>
          </a:r>
          <a:r>
            <a:rPr lang="ru-RU" sz="10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Стоимость ЦБ по цене  последней сделке *  начальную ставку  риска . Если  количество ЦБ  в портфеле отрицательное , то берется  начальная ставка риска повышения цены, если количество ЦБ положительное, то  берется начальная ставка риска понижения цены.  </a:t>
          </a:r>
          <a:endParaRPr lang="ru-RU" sz="105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11211</xdr:colOff>
      <xdr:row>18</xdr:row>
      <xdr:rowOff>22412</xdr:rowOff>
    </xdr:from>
    <xdr:to>
      <xdr:col>7</xdr:col>
      <xdr:colOff>896472</xdr:colOff>
      <xdr:row>19</xdr:row>
      <xdr:rowOff>89644</xdr:rowOff>
    </xdr:to>
    <xdr:sp macro="" textlink="">
      <xdr:nvSpPr>
        <xdr:cNvPr id="20" name="Правая фигурная скобка 19"/>
        <xdr:cNvSpPr/>
      </xdr:nvSpPr>
      <xdr:spPr>
        <a:xfrm rot="5400000">
          <a:off x="6488210" y="3395383"/>
          <a:ext cx="347379" cy="4045320"/>
        </a:xfrm>
        <a:prstGeom prst="rightBrace">
          <a:avLst>
            <a:gd name="adj1" fmla="val 8333"/>
            <a:gd name="adj2" fmla="val 50279"/>
          </a:avLst>
        </a:prstGeom>
        <a:ln w="25400">
          <a:solidFill>
            <a:srgbClr val="94005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224117</xdr:colOff>
      <xdr:row>19</xdr:row>
      <xdr:rowOff>302558</xdr:rowOff>
    </xdr:from>
    <xdr:to>
      <xdr:col>9</xdr:col>
      <xdr:colOff>829235</xdr:colOff>
      <xdr:row>21</xdr:row>
      <xdr:rowOff>392205</xdr:rowOff>
    </xdr:to>
    <xdr:sp macro="" textlink="">
      <xdr:nvSpPr>
        <xdr:cNvPr id="22" name="Скругленная прямоугольная выноска 21"/>
        <xdr:cNvSpPr/>
      </xdr:nvSpPr>
      <xdr:spPr>
        <a:xfrm>
          <a:off x="7026088" y="5804646"/>
          <a:ext cx="4011706" cy="728383"/>
        </a:xfrm>
        <a:prstGeom prst="wedgeRoundRectCallout">
          <a:avLst>
            <a:gd name="adj1" fmla="val -58844"/>
            <a:gd name="adj2" fmla="val -83604"/>
            <a:gd name="adj3" fmla="val 16667"/>
          </a:avLst>
        </a:prstGeom>
        <a:solidFill>
          <a:schemeClr val="bg1">
            <a:lumMod val="85000"/>
            <a:alpha val="5000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Ставки  риска  расчитываются в соответствии с  приказом ФСФР от 08 августа 2013г.  №13-71/пз-н.</a:t>
          </a:r>
        </a:p>
      </xdr:txBody>
    </xdr:sp>
    <xdr:clientData/>
  </xdr:twoCellAnchor>
  <xdr:twoCellAnchor>
    <xdr:from>
      <xdr:col>6</xdr:col>
      <xdr:colOff>190500</xdr:colOff>
      <xdr:row>23</xdr:row>
      <xdr:rowOff>112060</xdr:rowOff>
    </xdr:from>
    <xdr:to>
      <xdr:col>9</xdr:col>
      <xdr:colOff>795618</xdr:colOff>
      <xdr:row>29</xdr:row>
      <xdr:rowOff>33618</xdr:rowOff>
    </xdr:to>
    <xdr:sp macro="" textlink="">
      <xdr:nvSpPr>
        <xdr:cNvPr id="23" name="Скругленная прямоугольная выноска 22"/>
        <xdr:cNvSpPr/>
      </xdr:nvSpPr>
      <xdr:spPr>
        <a:xfrm>
          <a:off x="6992471" y="6521825"/>
          <a:ext cx="4011706" cy="1064558"/>
        </a:xfrm>
        <a:prstGeom prst="wedgeRoundRectCallout">
          <a:avLst>
            <a:gd name="adj1" fmla="val -109124"/>
            <a:gd name="adj2" fmla="val -133401"/>
            <a:gd name="adj3" fmla="val 16667"/>
          </a:avLst>
        </a:prstGeom>
        <a:solidFill>
          <a:schemeClr val="bg1">
            <a:lumMod val="85000"/>
            <a:alpha val="5000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Размер начальной маржи равен  сумме размеров маржи по ЦБ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с учетом  начальной  ставки риска.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Размер минимальной маржи равен  сумме размеров маржи по ЦБ</a:t>
          </a:r>
          <a:r>
            <a:rPr lang="ru-RU" sz="10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с учетом  минимальной  ставки риска.</a:t>
          </a:r>
          <a:endParaRPr lang="ru-RU" sz="105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ru-RU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201706</xdr:colOff>
      <xdr:row>11</xdr:row>
      <xdr:rowOff>44824</xdr:rowOff>
    </xdr:from>
    <xdr:to>
      <xdr:col>0</xdr:col>
      <xdr:colOff>1434353</xdr:colOff>
      <xdr:row>12</xdr:row>
      <xdr:rowOff>145678</xdr:rowOff>
    </xdr:to>
    <xdr:sp macro="" textlink="">
      <xdr:nvSpPr>
        <xdr:cNvPr id="25" name="Скругленная прямоугольная выноска 24"/>
        <xdr:cNvSpPr/>
      </xdr:nvSpPr>
      <xdr:spPr>
        <a:xfrm>
          <a:off x="201706" y="3216089"/>
          <a:ext cx="1232647" cy="291354"/>
        </a:xfrm>
        <a:prstGeom prst="wedgeRoundRectCallout">
          <a:avLst>
            <a:gd name="adj1" fmla="val 54885"/>
            <a:gd name="adj2" fmla="val 411365"/>
            <a:gd name="adj3" fmla="val 16667"/>
          </a:avLst>
        </a:prstGeom>
        <a:solidFill>
          <a:schemeClr val="bg1">
            <a:lumMod val="85000"/>
            <a:alpha val="5000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Ликвидные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ЦБ</a:t>
          </a:r>
          <a:endParaRPr lang="ru-RU" sz="105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190500</xdr:colOff>
      <xdr:row>31</xdr:row>
      <xdr:rowOff>100851</xdr:rowOff>
    </xdr:from>
    <xdr:to>
      <xdr:col>8</xdr:col>
      <xdr:colOff>1131794</xdr:colOff>
      <xdr:row>39</xdr:row>
      <xdr:rowOff>44823</xdr:rowOff>
    </xdr:to>
    <xdr:sp macro="" textlink="">
      <xdr:nvSpPr>
        <xdr:cNvPr id="14" name="Скругленная прямоугольная выноска 13"/>
        <xdr:cNvSpPr/>
      </xdr:nvSpPr>
      <xdr:spPr>
        <a:xfrm>
          <a:off x="5860676" y="8034616"/>
          <a:ext cx="4011706" cy="1467972"/>
        </a:xfrm>
        <a:prstGeom prst="wedgeRoundRectCallout">
          <a:avLst>
            <a:gd name="adj1" fmla="val -81470"/>
            <a:gd name="adj2" fmla="val -194954"/>
            <a:gd name="adj3" fmla="val 16667"/>
          </a:avLst>
        </a:prstGeom>
        <a:solidFill>
          <a:schemeClr val="bg1">
            <a:lumMod val="85000"/>
            <a:alpha val="5000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Требование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показывает,  насколько стоимость портфеля меньше  размера начальной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маржи.</a:t>
          </a:r>
          <a:endParaRPr lang="ru-RU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Если стоимость портфеля больше или равна  размеру начальной маржи,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то  значение равно 0. Если стоимость портфеля меньше  размера начальной маржи,  то значение равно разности между  размером начальной маржи  и стоимостью портфеля.  </a:t>
          </a:r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257735</xdr:colOff>
      <xdr:row>27</xdr:row>
      <xdr:rowOff>168087</xdr:rowOff>
    </xdr:from>
    <xdr:to>
      <xdr:col>4</xdr:col>
      <xdr:colOff>414618</xdr:colOff>
      <xdr:row>38</xdr:row>
      <xdr:rowOff>11206</xdr:rowOff>
    </xdr:to>
    <xdr:sp macro="" textlink="">
      <xdr:nvSpPr>
        <xdr:cNvPr id="15" name="Скругленная прямоугольная выноска 14"/>
        <xdr:cNvSpPr/>
      </xdr:nvSpPr>
      <xdr:spPr>
        <a:xfrm>
          <a:off x="257735" y="7205381"/>
          <a:ext cx="4784912" cy="1815354"/>
        </a:xfrm>
        <a:prstGeom prst="wedgeRoundRectCallout">
          <a:avLst>
            <a:gd name="adj1" fmla="val 32217"/>
            <a:gd name="adj2" fmla="val -113042"/>
            <a:gd name="adj3" fmla="val 16667"/>
          </a:avLst>
        </a:prstGeom>
        <a:solidFill>
          <a:schemeClr val="bg1">
            <a:lumMod val="85000"/>
            <a:alpha val="50000"/>
          </a:schemeClr>
        </a:solidFill>
        <a:ln>
          <a:solidFill>
            <a:srgbClr val="94005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Уровень достаточности  средств  (УДС) расчитывается как : (Стоимость портфеля - Размер минимальной маржи)/(Размер начальной маржи - Размер минимальной маржи). введены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ограничения: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по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минимальному значению -   "-9,99" , по  максимальному значению - "9,99".</a:t>
          </a:r>
        </a:p>
        <a:p>
          <a:pPr algn="l"/>
          <a:r>
            <a:rPr lang="ru-RU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Если: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УДС </a:t>
          </a:r>
          <a:r>
            <a:rPr lang="en-US" sz="10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&gt;1 - </a:t>
          </a:r>
          <a:r>
            <a:rPr lang="ru-RU" sz="10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достаточно средств для  торгов.</a:t>
          </a:r>
          <a:endParaRPr lang="ru-RU" sz="105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0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&lt; 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УДС 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ea typeface="SimSun"/>
              <a:cs typeface="Arial" panose="020B0604020202020204" pitchFamily="34" charset="0"/>
              <a:sym typeface="Symbol"/>
            </a:rPr>
            <a:t>≤ 1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недостаточно средств для открытия позиции;</a:t>
          </a:r>
        </a:p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УДС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&lt; 0  -  </a:t>
          </a:r>
          <a:r>
            <a:rPr lang="ru-RU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маржин колл</a:t>
          </a:r>
        </a:p>
        <a:p>
          <a:pPr algn="l"/>
          <a:endParaRPr lang="ru-RU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44825</xdr:colOff>
      <xdr:row>0</xdr:row>
      <xdr:rowOff>44824</xdr:rowOff>
    </xdr:from>
    <xdr:to>
      <xdr:col>1</xdr:col>
      <xdr:colOff>111822</xdr:colOff>
      <xdr:row>2</xdr:row>
      <xdr:rowOff>95191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5" y="44824"/>
          <a:ext cx="1904762" cy="4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85" zoomScaleNormal="85" workbookViewId="0">
      <selection activeCell="L14" sqref="L14"/>
    </sheetView>
  </sheetViews>
  <sheetFormatPr defaultRowHeight="14.25" x14ac:dyDescent="0.2"/>
  <cols>
    <col min="1" max="1" width="27.5703125" style="3" customWidth="1"/>
    <col min="2" max="2" width="15.7109375" style="3" customWidth="1"/>
    <col min="3" max="3" width="12.5703125" style="3" customWidth="1"/>
    <col min="4" max="4" width="13.42578125" style="3" customWidth="1"/>
    <col min="5" max="5" width="15.5703125" style="3" customWidth="1"/>
    <col min="6" max="6" width="17" style="3" customWidth="1"/>
    <col min="7" max="7" width="14.7109375" style="3" customWidth="1"/>
    <col min="8" max="8" width="14.28515625" style="3" customWidth="1"/>
    <col min="9" max="9" width="22" style="3" customWidth="1"/>
    <col min="10" max="10" width="23.85546875" style="3" customWidth="1"/>
    <col min="11" max="16384" width="9.140625" style="3"/>
  </cols>
  <sheetData>
    <row r="1" spans="1:10" ht="15" x14ac:dyDescent="0.25">
      <c r="A1" s="20"/>
      <c r="B1" s="21"/>
    </row>
    <row r="2" spans="1:10" ht="18.75" customHeight="1" x14ac:dyDescent="0.2">
      <c r="A2" s="21"/>
      <c r="B2" s="21"/>
    </row>
    <row r="3" spans="1:10" ht="23.25" customHeight="1" x14ac:dyDescent="0.2">
      <c r="A3" s="22"/>
      <c r="B3" s="22"/>
      <c r="C3" s="26" t="s">
        <v>7</v>
      </c>
      <c r="D3" s="26"/>
      <c r="E3" s="26"/>
      <c r="F3" s="26"/>
      <c r="G3" s="26"/>
      <c r="H3" s="26"/>
      <c r="I3" s="26"/>
    </row>
    <row r="4" spans="1:10" ht="21.75" customHeight="1" x14ac:dyDescent="0.2">
      <c r="C4" s="26"/>
      <c r="D4" s="26"/>
      <c r="E4" s="26"/>
      <c r="F4" s="26"/>
      <c r="G4" s="26"/>
      <c r="H4" s="26"/>
      <c r="I4" s="26"/>
    </row>
    <row r="5" spans="1:10" x14ac:dyDescent="0.2">
      <c r="A5" s="1" t="s">
        <v>6</v>
      </c>
      <c r="C5" s="30" t="s">
        <v>10</v>
      </c>
      <c r="D5" s="30"/>
      <c r="E5" s="30"/>
      <c r="F5" s="30"/>
      <c r="G5" s="1"/>
    </row>
    <row r="6" spans="1:10" ht="15" customHeight="1" x14ac:dyDescent="0.2">
      <c r="A6" s="2" t="s">
        <v>20</v>
      </c>
      <c r="C6" s="30" t="s">
        <v>22</v>
      </c>
      <c r="D6" s="30"/>
      <c r="E6" s="30"/>
      <c r="F6" s="30"/>
      <c r="G6" s="1"/>
    </row>
    <row r="7" spans="1:10" x14ac:dyDescent="0.2">
      <c r="A7" s="1" t="s">
        <v>21</v>
      </c>
      <c r="C7" s="29">
        <v>41730</v>
      </c>
      <c r="D7" s="29"/>
      <c r="E7" s="29"/>
      <c r="F7" s="29"/>
      <c r="G7" s="1"/>
    </row>
    <row r="9" spans="1:10" ht="24" customHeight="1" x14ac:dyDescent="0.2">
      <c r="A9" s="23" t="s">
        <v>0</v>
      </c>
      <c r="B9" s="23"/>
      <c r="C9" s="23"/>
      <c r="D9" s="23"/>
      <c r="E9" s="23"/>
      <c r="F9" s="27">
        <v>-927739.23000000045</v>
      </c>
      <c r="G9" s="27"/>
      <c r="H9" s="4"/>
      <c r="I9" s="5"/>
    </row>
    <row r="10" spans="1:10" ht="30.75" customHeight="1" x14ac:dyDescent="0.2">
      <c r="A10" s="23" t="s">
        <v>1</v>
      </c>
      <c r="B10" s="23"/>
      <c r="C10" s="23"/>
      <c r="D10" s="23"/>
      <c r="E10" s="23"/>
      <c r="F10" s="28">
        <f>SUM(D15:D18)</f>
        <v>1271328</v>
      </c>
      <c r="G10" s="27"/>
      <c r="H10" s="4"/>
      <c r="I10" s="5"/>
    </row>
    <row r="11" spans="1:10" ht="23.25" customHeight="1" x14ac:dyDescent="0.2">
      <c r="A11" s="23" t="s">
        <v>2</v>
      </c>
      <c r="B11" s="23"/>
      <c r="C11" s="23"/>
      <c r="D11" s="23"/>
      <c r="E11" s="23"/>
      <c r="F11" s="28">
        <f>F9+F10</f>
        <v>343588.76999999955</v>
      </c>
      <c r="G11" s="27"/>
      <c r="H11" s="6"/>
      <c r="I11" s="5"/>
    </row>
    <row r="14" spans="1:10" s="9" customFormat="1" ht="75.75" customHeight="1" x14ac:dyDescent="0.25">
      <c r="A14" s="7" t="s">
        <v>3</v>
      </c>
      <c r="B14" s="8" t="s">
        <v>5</v>
      </c>
      <c r="C14" s="8" t="s">
        <v>4</v>
      </c>
      <c r="D14" s="8" t="s">
        <v>8</v>
      </c>
      <c r="E14" s="8" t="s">
        <v>16</v>
      </c>
      <c r="F14" s="8" t="s">
        <v>17</v>
      </c>
      <c r="G14" s="8" t="s">
        <v>18</v>
      </c>
      <c r="H14" s="8" t="s">
        <v>19</v>
      </c>
      <c r="I14" s="8" t="s">
        <v>9</v>
      </c>
      <c r="J14" s="8" t="s">
        <v>15</v>
      </c>
    </row>
    <row r="15" spans="1:10" x14ac:dyDescent="0.2">
      <c r="A15" s="10" t="s">
        <v>11</v>
      </c>
      <c r="B15" s="11">
        <v>-20</v>
      </c>
      <c r="C15" s="12">
        <v>1965.6</v>
      </c>
      <c r="D15" s="13">
        <f>B15*C15</f>
        <v>-39312</v>
      </c>
      <c r="E15" s="14">
        <v>0.19999999999999996</v>
      </c>
      <c r="F15" s="14">
        <v>0.19999999999999996</v>
      </c>
      <c r="G15" s="15">
        <v>0.1056</v>
      </c>
      <c r="H15" s="15">
        <v>9.5399999999999999E-2</v>
      </c>
      <c r="I15" s="16">
        <f>-D15*F15</f>
        <v>7862.3999999999978</v>
      </c>
      <c r="J15" s="16">
        <f>-D15*H15</f>
        <v>3750.3647999999998</v>
      </c>
    </row>
    <row r="16" spans="1:10" x14ac:dyDescent="0.2">
      <c r="A16" s="17" t="s">
        <v>12</v>
      </c>
      <c r="B16" s="11">
        <v>90</v>
      </c>
      <c r="C16" s="12">
        <v>5963</v>
      </c>
      <c r="D16" s="13">
        <f t="shared" ref="D16:D18" si="0">B16*C16</f>
        <v>536670</v>
      </c>
      <c r="E16" s="18">
        <v>0.19999999999999996</v>
      </c>
      <c r="F16" s="18">
        <v>0.19999999999999996</v>
      </c>
      <c r="G16" s="15">
        <v>0.1056</v>
      </c>
      <c r="H16" s="15">
        <v>9.5399999999999999E-2</v>
      </c>
      <c r="I16" s="16">
        <f>D16*E16</f>
        <v>107333.99999999997</v>
      </c>
      <c r="J16" s="16">
        <f>D16*G16</f>
        <v>56672.351999999999</v>
      </c>
    </row>
    <row r="17" spans="1:10" x14ac:dyDescent="0.2">
      <c r="A17" s="17" t="s">
        <v>13</v>
      </c>
      <c r="B17" s="11">
        <v>3000</v>
      </c>
      <c r="C17" s="12">
        <v>135.88999999999999</v>
      </c>
      <c r="D17" s="13">
        <f t="shared" si="0"/>
        <v>407669.99999999994</v>
      </c>
      <c r="E17" s="18">
        <v>0.19999999999999996</v>
      </c>
      <c r="F17" s="18">
        <v>0.19999999999999996</v>
      </c>
      <c r="G17" s="15">
        <v>0.1056</v>
      </c>
      <c r="H17" s="15">
        <v>9.5399999999999999E-2</v>
      </c>
      <c r="I17" s="16">
        <f t="shared" ref="I17:I18" si="1">D17*E17</f>
        <v>81533.999999999971</v>
      </c>
      <c r="J17" s="16">
        <f t="shared" ref="J17:J18" si="2">D17*G17</f>
        <v>43049.95199999999</v>
      </c>
    </row>
    <row r="18" spans="1:10" ht="18" customHeight="1" x14ac:dyDescent="0.2">
      <c r="A18" s="17" t="s">
        <v>14</v>
      </c>
      <c r="B18" s="11">
        <v>45000000</v>
      </c>
      <c r="C18" s="19">
        <v>8.1399999999999997E-3</v>
      </c>
      <c r="D18" s="13">
        <f t="shared" si="0"/>
        <v>366300</v>
      </c>
      <c r="E18" s="18">
        <v>0.4</v>
      </c>
      <c r="F18" s="18">
        <v>0.39999999999999991</v>
      </c>
      <c r="G18" s="15">
        <v>0.22539999999999999</v>
      </c>
      <c r="H18" s="15">
        <v>0.1832</v>
      </c>
      <c r="I18" s="16">
        <f t="shared" si="1"/>
        <v>146520</v>
      </c>
      <c r="J18" s="16">
        <f t="shared" si="2"/>
        <v>82564.01999999999</v>
      </c>
    </row>
    <row r="19" spans="1:10" ht="21.75" customHeight="1" x14ac:dyDescent="0.2"/>
    <row r="20" spans="1:10" ht="28.5" customHeight="1" x14ac:dyDescent="0.2">
      <c r="A20" s="23" t="s">
        <v>25</v>
      </c>
      <c r="B20" s="23"/>
      <c r="C20" s="24">
        <f>SUM(I15:I18)</f>
        <v>343250.39999999991</v>
      </c>
      <c r="D20" s="25"/>
    </row>
    <row r="21" spans="1:10" ht="21.75" customHeight="1" x14ac:dyDescent="0.2">
      <c r="A21" s="23" t="s">
        <v>26</v>
      </c>
      <c r="B21" s="23"/>
      <c r="C21" s="24">
        <f>SUM(J15:J18)</f>
        <v>186036.68879999997</v>
      </c>
      <c r="D21" s="25"/>
    </row>
    <row r="22" spans="1:10" ht="24" customHeight="1" x14ac:dyDescent="0.2">
      <c r="A22" s="23" t="s">
        <v>23</v>
      </c>
      <c r="B22" s="23"/>
      <c r="C22" s="24">
        <f>IF((F11-C20)&gt;=0,0,(C20-F11))</f>
        <v>0</v>
      </c>
      <c r="D22" s="25"/>
    </row>
    <row r="23" spans="1:10" ht="24" customHeight="1" x14ac:dyDescent="0.2">
      <c r="A23" s="23" t="s">
        <v>24</v>
      </c>
      <c r="B23" s="23"/>
      <c r="C23" s="24">
        <f>(F11-C21)/(C20-C21)</f>
        <v>1.0021522931900588</v>
      </c>
      <c r="D23" s="25"/>
    </row>
  </sheetData>
  <mergeCells count="18">
    <mergeCell ref="C6:F6"/>
    <mergeCell ref="C5:F5"/>
    <mergeCell ref="A23:B23"/>
    <mergeCell ref="C23:D23"/>
    <mergeCell ref="A22:B22"/>
    <mergeCell ref="C22:D22"/>
    <mergeCell ref="C3:I4"/>
    <mergeCell ref="A21:B21"/>
    <mergeCell ref="F9:G9"/>
    <mergeCell ref="F10:G10"/>
    <mergeCell ref="F11:G11"/>
    <mergeCell ref="C20:D20"/>
    <mergeCell ref="C21:D21"/>
    <mergeCell ref="A9:E9"/>
    <mergeCell ref="A10:E10"/>
    <mergeCell ref="A11:E11"/>
    <mergeCell ref="A20:B20"/>
    <mergeCell ref="C7:F7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KIT Finance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Kuzmin, Vasiliy</dc:creator>
  <cp:lastModifiedBy>Yakimuk, Ekaterina</cp:lastModifiedBy>
  <cp:lastPrinted>2014-03-06T08:58:58Z</cp:lastPrinted>
  <dcterms:created xsi:type="dcterms:W3CDTF">2014-03-06T08:07:42Z</dcterms:created>
  <dcterms:modified xsi:type="dcterms:W3CDTF">2014-04-02T09:11:24Z</dcterms:modified>
</cp:coreProperties>
</file>